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910"/>
  </bookViews>
  <sheets>
    <sheet name="Referentna stranica" sheetId="1" r:id="rId1"/>
    <sheet name="FINANCIJSKI IZVJEŠTAJ" sheetId="2" r:id="rId2"/>
  </sheets>
  <definedNames>
    <definedName name="_xlnm.Print_Area" localSheetId="0">'Referentna stranica'!$A$1:$I$26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5" i="2" l="1"/>
  <c r="C36" i="2"/>
  <c r="C34" i="2"/>
  <c r="C33" i="2"/>
  <c r="C32" i="2"/>
  <c r="C31" i="2"/>
  <c r="C29" i="2"/>
  <c r="C28" i="2"/>
  <c r="C25" i="2"/>
  <c r="C24" i="2"/>
  <c r="C23" i="2"/>
  <c r="C21" i="2"/>
  <c r="B29" i="1"/>
  <c r="B32" i="1" l="1"/>
  <c r="H12" i="1"/>
  <c r="C20" i="2" l="1"/>
  <c r="C37" i="2"/>
  <c r="C45" i="2" l="1"/>
  <c r="C44" i="2" s="1"/>
  <c r="C27" i="2"/>
  <c r="C15" i="2"/>
  <c r="C49" i="2"/>
  <c r="C10" i="2"/>
  <c r="C8" i="2"/>
  <c r="C14" i="2" l="1"/>
  <c r="C9" i="2" s="1"/>
  <c r="C51" i="2" l="1"/>
  <c r="H11" i="1"/>
  <c r="H13" i="1" l="1"/>
  <c r="B33" i="1" s="1"/>
</calcChain>
</file>

<file path=xl/sharedStrings.xml><?xml version="1.0" encoding="utf-8"?>
<sst xmlns="http://schemas.openxmlformats.org/spreadsheetml/2006/main" count="85" uniqueCount="82">
  <si>
    <t>Osnovni podaci obveznika</t>
  </si>
  <si>
    <t>Adresa (mjesto, ulica, br.)</t>
  </si>
  <si>
    <t>OIB</t>
  </si>
  <si>
    <t>RKP</t>
  </si>
  <si>
    <t>Mjeseci</t>
  </si>
  <si>
    <t>Prosječan br. zaposl.</t>
  </si>
  <si>
    <t>Godina</t>
  </si>
  <si>
    <t>Utrošena sredstva</t>
  </si>
  <si>
    <t>Doznačena sredstva</t>
  </si>
  <si>
    <t>Kontakt podaci</t>
  </si>
  <si>
    <t>Osoba za kontaktiranje</t>
  </si>
  <si>
    <t>Telefon</t>
  </si>
  <si>
    <t>Adresa e-pošte za kontakt</t>
  </si>
  <si>
    <t>Zakonski predstavnik</t>
  </si>
  <si>
    <t>Naziv županije</t>
  </si>
  <si>
    <t>Višak/manjak</t>
  </si>
  <si>
    <t xml:space="preserve">
___________________________ 
(potpis odgovorne osobe)
</t>
  </si>
  <si>
    <t>Izvještajno razdoblje</t>
  </si>
  <si>
    <t>Prosječan broj službenika i namještenika u punom radnom vremenu svih 12 mjeseci</t>
  </si>
  <si>
    <t>Prosječan broj službenika i namještenika u nepunom radnom vremenu svih 12 mjeseci</t>
  </si>
  <si>
    <t>Ukupan prosječan broj službenika i namještenika koji rade na poslovima državne uprave povjerenima jedinicama područne (regionalne) samouprave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</si>
  <si>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</si>
  <si>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</si>
  <si>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</si>
  <si>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</si>
  <si>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</si>
  <si>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</si>
  <si>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</si>
  <si>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</si>
  <si>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</si>
  <si>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</si>
  <si>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</si>
  <si>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</si>
  <si>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</si>
  <si>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</si>
  <si>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</si>
  <si>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</si>
  <si>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</si>
  <si>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</si>
  <si>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</si>
  <si>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</si>
  <si>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</si>
  <si>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</si>
  <si>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</si>
  <si>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</si>
  <si>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</si>
  <si>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</si>
  <si>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</si>
  <si>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</si>
  <si>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</si>
  <si>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</si>
  <si>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</si>
  <si>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</si>
  <si>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</si>
  <si>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</si>
  <si>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</si>
  <si>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</si>
  <si>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Prihodi poslovanja</t>
  </si>
  <si>
    <t>Ukupno doznačena sredstva za izvještajno razdoblje</t>
  </si>
  <si>
    <t>Razlika između prihoda i rashoda</t>
  </si>
  <si>
    <t>Podaci iz FINANCIJSKOG IZVJEŠTAJA</t>
  </si>
  <si>
    <t>Razdoblje za koje se podnosi financijski izvještaj</t>
  </si>
  <si>
    <t>Reprezentacija</t>
  </si>
  <si>
    <t>Članarine i norme</t>
  </si>
  <si>
    <t>Službena, radna i zaštitna odjeća i obuća</t>
  </si>
  <si>
    <t>Šibensko-kninska županija</t>
  </si>
  <si>
    <t>Trg Pavla Šubića I., br.2.</t>
  </si>
  <si>
    <t>Denis Samohod, univ.spec.oec.</t>
  </si>
  <si>
    <t>022/460-722</t>
  </si>
  <si>
    <t>denis.samohod@skz.hr</t>
  </si>
  <si>
    <t>MJESTO: Šibenik</t>
  </si>
  <si>
    <t>Izvantablični trošak</t>
  </si>
  <si>
    <t>*prosječno 74 preuzete osobe</t>
  </si>
  <si>
    <t>DATUM POPUNJAVANJA: 08. veljače 2024.</t>
  </si>
  <si>
    <t>*prosječno 112 osoba rade na preuzetim poslovima</t>
  </si>
  <si>
    <t>01.01.2023. - 31.12.2023.</t>
  </si>
  <si>
    <t>dr.sc. Marko Jelić</t>
  </si>
  <si>
    <t>Ukupni rashodi za nabavu nefinancijske imovine</t>
  </si>
  <si>
    <t>UKUPNI MANJAK</t>
  </si>
  <si>
    <t>2023.</t>
  </si>
  <si>
    <t>01. siječnja - 31. prosinca</t>
  </si>
  <si>
    <t>Godišnji izvještaj o utrošku sredstava doznačenih za razdoblje:01. siječnja 2023. - 31. prosinca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</si>
</sst>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2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0" fillId="0" borderId="22" xfId="0" applyNumberFormat="1" applyBorder="1" applyAlignment="1"/>
    <xf numFmtId="4" fontId="5" fillId="0" borderId="22" xfId="0" applyNumberFormat="1" applyFont="1" applyBorder="1" applyAlignme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topLeftCell="A6" workbookViewId="0">
      <selection activeCell="M25" sqref="M25"/>
    </sheetView>
  </sheetViews>
  <sheetFormatPr defaultRowHeight="15" x14ac:dyDescent="0.25"/>
  <cols>
    <col min="1" max="1" width="24.28515625" customWidth="1"/>
    <col min="2" max="2" width="14.140625" customWidth="1"/>
    <col min="9" max="9" width="10.28515625" customWidth="1"/>
  </cols>
  <sheetData>
    <row r="1" spans="1:9" ht="15.75" thickBot="1" x14ac:dyDescent="0.3"/>
    <row r="2" spans="1:9" ht="15" customHeight="1" x14ac:dyDescent="0.25">
      <c r="A2" s="34" t="s">
        <v>81</v>
      </c>
      <c r="B2" s="35"/>
      <c r="C2" s="35"/>
      <c r="D2" s="35"/>
      <c r="E2" s="35"/>
      <c r="F2" s="35"/>
      <c r="G2" s="35"/>
      <c r="H2" s="35"/>
      <c r="I2" s="36"/>
    </row>
    <row r="3" spans="1:9" ht="27.75" customHeight="1" thickBot="1" x14ac:dyDescent="0.3">
      <c r="A3" s="37"/>
      <c r="B3" s="38"/>
      <c r="C3" s="38"/>
      <c r="D3" s="38"/>
      <c r="E3" s="38"/>
      <c r="F3" s="38"/>
      <c r="G3" s="38"/>
      <c r="H3" s="38"/>
      <c r="I3" s="39"/>
    </row>
    <row r="4" spans="1:9" ht="15.75" thickBot="1" x14ac:dyDescent="0.3"/>
    <row r="5" spans="1:9" ht="15.75" thickBot="1" x14ac:dyDescent="0.3">
      <c r="A5" s="40" t="s">
        <v>0</v>
      </c>
      <c r="B5" s="41"/>
      <c r="C5" s="41"/>
      <c r="D5" s="41"/>
      <c r="E5" s="41"/>
      <c r="F5" s="41"/>
      <c r="G5" s="41"/>
      <c r="H5" s="41"/>
      <c r="I5" s="42"/>
    </row>
    <row r="6" spans="1:9" ht="21" customHeight="1" thickBot="1" x14ac:dyDescent="0.3">
      <c r="A6" s="1" t="s">
        <v>14</v>
      </c>
      <c r="B6" s="51" t="s">
        <v>65</v>
      </c>
      <c r="C6" s="52"/>
      <c r="D6" s="52"/>
      <c r="E6" s="52"/>
      <c r="F6" s="52"/>
      <c r="G6" s="52"/>
      <c r="H6" s="52"/>
      <c r="I6" s="53"/>
    </row>
    <row r="7" spans="1:9" ht="21.75" customHeight="1" thickBot="1" x14ac:dyDescent="0.3">
      <c r="A7" s="1" t="s">
        <v>1</v>
      </c>
      <c r="B7" s="51" t="s">
        <v>66</v>
      </c>
      <c r="C7" s="52"/>
      <c r="D7" s="52"/>
      <c r="E7" s="52"/>
      <c r="F7" s="52"/>
      <c r="G7" s="52"/>
      <c r="H7" s="52"/>
      <c r="I7" s="53"/>
    </row>
    <row r="8" spans="1:9" ht="19.5" customHeight="1" thickBot="1" x14ac:dyDescent="0.3">
      <c r="A8" s="1" t="s">
        <v>2</v>
      </c>
      <c r="B8" s="51">
        <v>99395814920</v>
      </c>
      <c r="C8" s="52"/>
      <c r="D8" s="52"/>
      <c r="E8" s="52"/>
      <c r="F8" s="53"/>
      <c r="G8" s="3" t="s">
        <v>3</v>
      </c>
      <c r="H8" s="51">
        <v>34065</v>
      </c>
      <c r="I8" s="53"/>
    </row>
    <row r="9" spans="1:9" ht="30" customHeight="1" thickBot="1" x14ac:dyDescent="0.3">
      <c r="A9" s="40" t="s">
        <v>61</v>
      </c>
      <c r="B9" s="41"/>
      <c r="C9" s="42"/>
      <c r="D9" s="54"/>
      <c r="E9" s="40" t="s">
        <v>60</v>
      </c>
      <c r="F9" s="41"/>
      <c r="G9" s="41"/>
      <c r="H9" s="41"/>
      <c r="I9" s="42"/>
    </row>
    <row r="10" spans="1:9" ht="15.75" thickBot="1" x14ac:dyDescent="0.3">
      <c r="A10" s="1" t="s">
        <v>4</v>
      </c>
      <c r="B10" s="51" t="s">
        <v>80</v>
      </c>
      <c r="C10" s="53"/>
      <c r="D10" s="55"/>
      <c r="E10" s="57" t="s">
        <v>5</v>
      </c>
      <c r="F10" s="58"/>
      <c r="G10" s="59"/>
      <c r="H10" s="51">
        <v>112</v>
      </c>
      <c r="I10" s="53"/>
    </row>
    <row r="11" spans="1:9" ht="15.75" thickBot="1" x14ac:dyDescent="0.3">
      <c r="A11" s="1" t="s">
        <v>6</v>
      </c>
      <c r="B11" s="51" t="s">
        <v>79</v>
      </c>
      <c r="C11" s="53"/>
      <c r="D11" s="55"/>
      <c r="E11" s="57" t="s">
        <v>7</v>
      </c>
      <c r="F11" s="58"/>
      <c r="G11" s="59"/>
      <c r="H11" s="47">
        <f>'FINANCIJSKI IZVJEŠTAJ'!C9</f>
        <v>1974939.3699999996</v>
      </c>
      <c r="I11" s="48"/>
    </row>
    <row r="12" spans="1:9" ht="15.75" thickBot="1" x14ac:dyDescent="0.3">
      <c r="A12" s="60"/>
      <c r="B12" s="60"/>
      <c r="C12" s="60"/>
      <c r="D12" s="55"/>
      <c r="E12" s="57" t="s">
        <v>8</v>
      </c>
      <c r="F12" s="58"/>
      <c r="G12" s="59"/>
      <c r="H12" s="47">
        <f>'FINANCIJSKI IZVJEŠTAJ'!C50</f>
        <v>1592674</v>
      </c>
      <c r="I12" s="48"/>
    </row>
    <row r="13" spans="1:9" ht="15.75" thickBot="1" x14ac:dyDescent="0.3">
      <c r="A13" s="61"/>
      <c r="B13" s="61"/>
      <c r="C13" s="61"/>
      <c r="D13" s="56"/>
      <c r="E13" s="57" t="s">
        <v>15</v>
      </c>
      <c r="F13" s="58"/>
      <c r="G13" s="59"/>
      <c r="H13" s="49">
        <f>H12-H11</f>
        <v>-382265.36999999965</v>
      </c>
      <c r="I13" s="50"/>
    </row>
    <row r="14" spans="1:9" ht="15.75" thickBot="1" x14ac:dyDescent="0.3">
      <c r="A14" s="40" t="s">
        <v>9</v>
      </c>
      <c r="B14" s="41"/>
      <c r="C14" s="41"/>
      <c r="D14" s="41"/>
      <c r="E14" s="41"/>
      <c r="F14" s="41"/>
      <c r="G14" s="41"/>
      <c r="H14" s="41"/>
      <c r="I14" s="42"/>
    </row>
    <row r="15" spans="1:9" ht="27" customHeight="1" thickBot="1" x14ac:dyDescent="0.3">
      <c r="A15" s="1" t="s">
        <v>10</v>
      </c>
      <c r="B15" s="51" t="s">
        <v>67</v>
      </c>
      <c r="C15" s="52"/>
      <c r="D15" s="52"/>
      <c r="E15" s="52"/>
      <c r="F15" s="52"/>
      <c r="G15" s="52"/>
      <c r="H15" s="52"/>
      <c r="I15" s="53"/>
    </row>
    <row r="16" spans="1:9" ht="27" customHeight="1" thickBot="1" x14ac:dyDescent="0.3">
      <c r="A16" s="1" t="s">
        <v>11</v>
      </c>
      <c r="B16" s="51" t="s">
        <v>68</v>
      </c>
      <c r="C16" s="52"/>
      <c r="D16" s="52"/>
      <c r="E16" s="52"/>
      <c r="F16" s="52"/>
      <c r="G16" s="52"/>
      <c r="H16" s="52"/>
      <c r="I16" s="53"/>
    </row>
    <row r="17" spans="1:13" ht="27" customHeight="1" thickBot="1" x14ac:dyDescent="0.3">
      <c r="A17" s="1" t="s">
        <v>12</v>
      </c>
      <c r="B17" s="51" t="s">
        <v>69</v>
      </c>
      <c r="C17" s="52"/>
      <c r="D17" s="52"/>
      <c r="E17" s="52"/>
      <c r="F17" s="52"/>
      <c r="G17" s="52"/>
      <c r="H17" s="52"/>
      <c r="I17" s="53"/>
      <c r="M17" s="13"/>
    </row>
    <row r="18" spans="1:13" ht="27" customHeight="1" thickBot="1" x14ac:dyDescent="0.3">
      <c r="A18" s="1" t="s">
        <v>13</v>
      </c>
      <c r="B18" s="51" t="s">
        <v>76</v>
      </c>
      <c r="C18" s="52"/>
      <c r="D18" s="52"/>
      <c r="E18" s="52"/>
      <c r="F18" s="52"/>
      <c r="G18" s="52"/>
      <c r="H18" s="52"/>
      <c r="I18" s="53"/>
    </row>
    <row r="19" spans="1:13" x14ac:dyDescent="0.25">
      <c r="A19" s="43"/>
      <c r="B19" s="43"/>
      <c r="C19" s="43"/>
      <c r="D19" s="43"/>
      <c r="E19" s="43"/>
      <c r="F19" s="43"/>
      <c r="G19" s="43"/>
      <c r="H19" s="43"/>
      <c r="I19" s="43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44"/>
    </row>
    <row r="21" spans="1:13" ht="21.75" customHeight="1" x14ac:dyDescent="0.25">
      <c r="A21" s="33" t="s">
        <v>73</v>
      </c>
      <c r="B21" s="33"/>
      <c r="C21" s="33"/>
      <c r="D21" s="33"/>
      <c r="E21" s="33"/>
      <c r="F21" s="33"/>
      <c r="G21" s="33"/>
      <c r="H21" s="33"/>
      <c r="I21" s="33"/>
    </row>
    <row r="22" spans="1:13" ht="21.75" customHeight="1" x14ac:dyDescent="0.25">
      <c r="A22" s="33" t="s">
        <v>70</v>
      </c>
      <c r="B22" s="33"/>
      <c r="C22" s="33"/>
      <c r="D22" s="33"/>
      <c r="E22" s="33"/>
      <c r="F22" s="33"/>
      <c r="G22" s="33"/>
      <c r="H22" s="33"/>
      <c r="I22" s="33"/>
    </row>
    <row r="23" spans="1:13" x14ac:dyDescent="0.25">
      <c r="A23" s="46"/>
      <c r="B23" s="46"/>
      <c r="C23" s="46"/>
      <c r="D23" s="45" t="s">
        <v>16</v>
      </c>
      <c r="E23" s="46"/>
      <c r="F23" s="46"/>
      <c r="G23" s="46"/>
      <c r="H23" s="46"/>
      <c r="I23" s="46"/>
      <c r="J23" s="10"/>
      <c r="K23" s="7"/>
    </row>
    <row r="24" spans="1:13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11"/>
      <c r="K24" s="8"/>
    </row>
    <row r="25" spans="1:13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11"/>
      <c r="K25" s="8"/>
    </row>
    <row r="26" spans="1:13" ht="31.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11"/>
      <c r="K26" s="8"/>
    </row>
    <row r="27" spans="1:13" x14ac:dyDescent="0.25">
      <c r="A27" s="64" t="s">
        <v>71</v>
      </c>
      <c r="B27" s="65"/>
      <c r="C27" s="32"/>
      <c r="D27" s="32"/>
      <c r="E27" s="32"/>
      <c r="F27" s="32"/>
      <c r="G27" s="32"/>
      <c r="H27" s="32"/>
      <c r="I27" s="32"/>
      <c r="J27" s="11"/>
      <c r="K27" s="8"/>
    </row>
    <row r="28" spans="1:13" x14ac:dyDescent="0.25">
      <c r="A28" s="66">
        <v>4123</v>
      </c>
      <c r="B28" s="62">
        <v>13273</v>
      </c>
      <c r="C28" s="32"/>
      <c r="D28" s="32"/>
      <c r="E28" s="32"/>
      <c r="F28" s="32"/>
      <c r="G28" s="32"/>
      <c r="H28" s="32"/>
      <c r="I28" s="32"/>
      <c r="J28" s="12"/>
      <c r="K28" s="9"/>
    </row>
    <row r="29" spans="1:13" x14ac:dyDescent="0.25">
      <c r="A29" s="66">
        <v>4221</v>
      </c>
      <c r="B29" s="62">
        <f>9909+19942.44</f>
        <v>29851.439999999999</v>
      </c>
      <c r="C29" s="32"/>
      <c r="D29" s="32"/>
      <c r="E29" s="32"/>
      <c r="F29" s="32"/>
      <c r="G29" s="32"/>
      <c r="H29" s="32"/>
      <c r="I29" s="32"/>
    </row>
    <row r="30" spans="1:13" x14ac:dyDescent="0.25">
      <c r="A30" s="66">
        <v>4222</v>
      </c>
      <c r="B30" s="62">
        <v>15086.19</v>
      </c>
      <c r="C30" s="32"/>
      <c r="D30" s="32"/>
      <c r="E30" s="32"/>
      <c r="F30" s="32"/>
      <c r="G30" s="32"/>
      <c r="H30" s="32"/>
      <c r="I30" s="32"/>
    </row>
    <row r="31" spans="1:13" x14ac:dyDescent="0.25">
      <c r="A31" s="66">
        <v>4223</v>
      </c>
      <c r="B31" s="62">
        <f>12113.13+5393.83</f>
        <v>17506.96</v>
      </c>
      <c r="C31" s="32"/>
      <c r="D31" s="32"/>
      <c r="E31" s="32"/>
      <c r="F31" s="32"/>
      <c r="G31" s="32"/>
      <c r="H31" s="32"/>
      <c r="I31" s="32"/>
    </row>
    <row r="32" spans="1:13" ht="30" x14ac:dyDescent="0.25">
      <c r="A32" s="68" t="s">
        <v>77</v>
      </c>
      <c r="B32" s="62">
        <f>SUM(B28:B31)</f>
        <v>75717.59</v>
      </c>
      <c r="C32" s="32"/>
      <c r="D32" s="32"/>
      <c r="E32" s="32"/>
      <c r="F32" s="32"/>
      <c r="G32" s="32"/>
      <c r="H32" s="32"/>
      <c r="I32" s="32"/>
    </row>
    <row r="33" spans="1:9" x14ac:dyDescent="0.25">
      <c r="A33" s="67" t="s">
        <v>78</v>
      </c>
      <c r="B33" s="63">
        <f>H13-B32</f>
        <v>-457982.95999999961</v>
      </c>
      <c r="C33" s="32"/>
      <c r="D33" s="32"/>
      <c r="E33" s="32"/>
      <c r="F33" s="32"/>
      <c r="G33" s="32"/>
      <c r="H33" s="32"/>
      <c r="I33" s="32"/>
    </row>
    <row r="34" spans="1:9" x14ac:dyDescent="0.25">
      <c r="A34" s="32" t="s">
        <v>72</v>
      </c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 t="s">
        <v>74</v>
      </c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25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25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25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25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25">
      <c r="A59" s="32"/>
      <c r="B59" s="32"/>
      <c r="C59" s="32"/>
      <c r="D59" s="32"/>
      <c r="E59" s="32"/>
      <c r="F59" s="32"/>
      <c r="G59" s="32"/>
      <c r="H59" s="32"/>
      <c r="I59" s="32"/>
    </row>
    <row r="60" spans="1:9" x14ac:dyDescent="0.25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25">
      <c r="A61" s="32"/>
      <c r="B61" s="32"/>
      <c r="C61" s="32"/>
      <c r="D61" s="32"/>
      <c r="E61" s="32"/>
      <c r="F61" s="32"/>
      <c r="G61" s="32"/>
      <c r="H61" s="32"/>
      <c r="I61" s="32"/>
    </row>
    <row r="62" spans="1:9" x14ac:dyDescent="0.25">
      <c r="A62" s="32"/>
      <c r="B62" s="32"/>
      <c r="C62" s="32"/>
      <c r="D62" s="32"/>
      <c r="E62" s="32"/>
      <c r="F62" s="32"/>
      <c r="G62" s="32"/>
      <c r="H62" s="32"/>
      <c r="I62" s="32"/>
    </row>
    <row r="63" spans="1:9" x14ac:dyDescent="0.25">
      <c r="A63" s="32"/>
      <c r="B63" s="32"/>
      <c r="C63" s="32"/>
      <c r="D63" s="32"/>
      <c r="E63" s="32"/>
      <c r="F63" s="32"/>
      <c r="G63" s="32"/>
      <c r="H63" s="32"/>
      <c r="I63" s="32"/>
    </row>
    <row r="64" spans="1:9" x14ac:dyDescent="0.2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5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5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5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5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5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5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5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5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5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5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5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5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5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5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5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5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5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5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5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5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5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5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5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5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5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5">
      <c r="A94" s="32"/>
      <c r="B94" s="32"/>
      <c r="C94" s="32"/>
      <c r="D94" s="32"/>
      <c r="E94" s="32"/>
      <c r="F94" s="32"/>
      <c r="G94" s="32"/>
      <c r="H94" s="32"/>
      <c r="I94" s="32"/>
    </row>
  </sheetData>
  <mergeCells count="31">
    <mergeCell ref="A27:B27"/>
    <mergeCell ref="H10:I10"/>
    <mergeCell ref="B16:I16"/>
    <mergeCell ref="B17:I17"/>
    <mergeCell ref="B18:I18"/>
    <mergeCell ref="E11:G11"/>
    <mergeCell ref="A12:C13"/>
    <mergeCell ref="E12:G12"/>
    <mergeCell ref="E13:G13"/>
    <mergeCell ref="H11:I11"/>
    <mergeCell ref="A5:I5"/>
    <mergeCell ref="B6:I6"/>
    <mergeCell ref="B7:I7"/>
    <mergeCell ref="H8:I8"/>
    <mergeCell ref="E9:I9"/>
    <mergeCell ref="A22:I22"/>
    <mergeCell ref="A2:I3"/>
    <mergeCell ref="A14:I14"/>
    <mergeCell ref="A19:I20"/>
    <mergeCell ref="D23:I26"/>
    <mergeCell ref="A23:C26"/>
    <mergeCell ref="H12:I12"/>
    <mergeCell ref="H13:I13"/>
    <mergeCell ref="B15:I15"/>
    <mergeCell ref="B8:F8"/>
    <mergeCell ref="A9:C9"/>
    <mergeCell ref="D9:D13"/>
    <mergeCell ref="B10:C10"/>
    <mergeCell ref="E10:G10"/>
    <mergeCell ref="B11:C11"/>
    <mergeCell ref="A21:I21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51"/>
  <sheetViews>
    <sheetView topLeftCell="A19" workbookViewId="0">
      <selection activeCell="I22" sqref="I22"/>
    </sheetView>
  </sheetViews>
  <sheetFormatPr defaultRowHeight="15" x14ac:dyDescent="0.25"/>
  <cols>
    <col min="1" max="1" width="34.85546875" customWidth="1"/>
    <col min="2" max="2" width="8.42578125" customWidth="1"/>
    <col min="3" max="3" width="35.140625" customWidth="1"/>
  </cols>
  <sheetData>
    <row r="3" spans="1:3" ht="15.75" thickBot="1" x14ac:dyDescent="0.3"/>
    <row r="4" spans="1:3" ht="25.5" customHeight="1" thickBot="1" x14ac:dyDescent="0.3">
      <c r="A4" s="14" t="s">
        <v>14</v>
      </c>
      <c r="B4" s="15"/>
      <c r="C4" s="24" t="s">
        <v>65</v>
      </c>
    </row>
    <row r="5" spans="1:3" ht="27" customHeight="1" thickBot="1" x14ac:dyDescent="0.3">
      <c r="A5" s="1" t="s">
        <v>17</v>
      </c>
      <c r="B5" s="2"/>
      <c r="C5" s="25" t="s">
        <v>75</v>
      </c>
    </row>
    <row r="6" spans="1:3" ht="47.25" customHeight="1" thickBot="1" x14ac:dyDescent="0.3">
      <c r="A6" s="1" t="s">
        <v>18</v>
      </c>
      <c r="B6" s="2"/>
      <c r="C6" s="19">
        <v>112</v>
      </c>
    </row>
    <row r="7" spans="1:3" ht="45" customHeight="1" thickBot="1" x14ac:dyDescent="0.3">
      <c r="A7" s="1" t="s">
        <v>19</v>
      </c>
      <c r="B7" s="2"/>
      <c r="C7" s="19">
        <v>0</v>
      </c>
    </row>
    <row r="8" spans="1:3" ht="65.25" customHeight="1" thickBot="1" x14ac:dyDescent="0.3">
      <c r="A8" s="18" t="s">
        <v>20</v>
      </c>
      <c r="B8" s="4"/>
      <c r="C8" s="20">
        <f>C6+C7</f>
        <v>112</v>
      </c>
    </row>
    <row r="9" spans="1:3" ht="24.75" customHeight="1" thickTop="1" thickBot="1" x14ac:dyDescent="0.3">
      <c r="A9" s="26" t="s">
        <v>21</v>
      </c>
      <c r="B9" s="27">
        <v>3</v>
      </c>
      <c r="C9" s="28">
        <f>C10+C14+C44</f>
        <v>1974939.3699999996</v>
      </c>
    </row>
    <row r="10" spans="1:3" ht="27" customHeight="1" thickBot="1" x14ac:dyDescent="0.3">
      <c r="A10" s="1" t="s">
        <v>22</v>
      </c>
      <c r="B10" s="16">
        <v>31</v>
      </c>
      <c r="C10" s="22">
        <f>C11+C12+C13</f>
        <v>1694923.7799999998</v>
      </c>
    </row>
    <row r="11" spans="1:3" ht="27" customHeight="1" thickBot="1" x14ac:dyDescent="0.3">
      <c r="A11" s="1" t="s">
        <v>23</v>
      </c>
      <c r="B11" s="6">
        <v>311</v>
      </c>
      <c r="C11" s="17">
        <v>1370910.65</v>
      </c>
    </row>
    <row r="12" spans="1:3" ht="27" customHeight="1" thickBot="1" x14ac:dyDescent="0.3">
      <c r="A12" s="1" t="s">
        <v>24</v>
      </c>
      <c r="B12" s="6">
        <v>312</v>
      </c>
      <c r="C12" s="17">
        <v>103845.64</v>
      </c>
    </row>
    <row r="13" spans="1:3" ht="27" customHeight="1" thickBot="1" x14ac:dyDescent="0.3">
      <c r="A13" s="1" t="s">
        <v>25</v>
      </c>
      <c r="B13" s="6">
        <v>313</v>
      </c>
      <c r="C13" s="17">
        <v>220167.49</v>
      </c>
    </row>
    <row r="14" spans="1:3" ht="27" customHeight="1" thickBot="1" x14ac:dyDescent="0.3">
      <c r="A14" s="1" t="s">
        <v>26</v>
      </c>
      <c r="B14" s="16">
        <v>32</v>
      </c>
      <c r="C14" s="22">
        <f>C15+C20+C27+C37</f>
        <v>273111.93</v>
      </c>
    </row>
    <row r="15" spans="1:3" ht="27" customHeight="1" thickBot="1" x14ac:dyDescent="0.3">
      <c r="A15" s="1" t="s">
        <v>27</v>
      </c>
      <c r="B15" s="6">
        <v>321</v>
      </c>
      <c r="C15" s="21">
        <f>C16+C17+C18+C19</f>
        <v>40603.26</v>
      </c>
    </row>
    <row r="16" spans="1:3" ht="27" customHeight="1" thickBot="1" x14ac:dyDescent="0.3">
      <c r="A16" s="1" t="s">
        <v>28</v>
      </c>
      <c r="B16" s="5">
        <v>3211</v>
      </c>
      <c r="C16" s="17">
        <v>754.64</v>
      </c>
    </row>
    <row r="17" spans="1:3" ht="27" customHeight="1" thickBot="1" x14ac:dyDescent="0.3">
      <c r="A17" s="1" t="s">
        <v>29</v>
      </c>
      <c r="B17" s="5">
        <v>3212</v>
      </c>
      <c r="C17" s="17">
        <v>39522.080000000002</v>
      </c>
    </row>
    <row r="18" spans="1:3" ht="27" customHeight="1" thickBot="1" x14ac:dyDescent="0.3">
      <c r="A18" s="1" t="s">
        <v>30</v>
      </c>
      <c r="B18" s="5">
        <v>3213</v>
      </c>
      <c r="C18" s="17">
        <v>326.54000000000002</v>
      </c>
    </row>
    <row r="19" spans="1:3" ht="27" customHeight="1" thickBot="1" x14ac:dyDescent="0.3">
      <c r="A19" s="1" t="s">
        <v>31</v>
      </c>
      <c r="B19" s="5">
        <v>3214</v>
      </c>
      <c r="C19" s="17">
        <v>0</v>
      </c>
    </row>
    <row r="20" spans="1:3" ht="27" customHeight="1" thickBot="1" x14ac:dyDescent="0.3">
      <c r="A20" s="1" t="s">
        <v>32</v>
      </c>
      <c r="B20" s="6">
        <v>322</v>
      </c>
      <c r="C20" s="21">
        <f>SUM(C21:C26)</f>
        <v>58879.8</v>
      </c>
    </row>
    <row r="21" spans="1:3" ht="27" customHeight="1" thickBot="1" x14ac:dyDescent="0.3">
      <c r="A21" s="1" t="s">
        <v>33</v>
      </c>
      <c r="B21" s="5">
        <v>3221</v>
      </c>
      <c r="C21" s="17">
        <f>2530.17+21478.56</f>
        <v>24008.730000000003</v>
      </c>
    </row>
    <row r="22" spans="1:3" ht="27" customHeight="1" thickBot="1" x14ac:dyDescent="0.3">
      <c r="A22" s="1" t="s">
        <v>34</v>
      </c>
      <c r="B22" s="5">
        <v>3222</v>
      </c>
      <c r="C22" s="17">
        <v>0</v>
      </c>
    </row>
    <row r="23" spans="1:3" ht="27" customHeight="1" thickBot="1" x14ac:dyDescent="0.3">
      <c r="A23" s="1" t="s">
        <v>35</v>
      </c>
      <c r="B23" s="5">
        <v>3223</v>
      </c>
      <c r="C23" s="17">
        <f>4522.08+28227.55</f>
        <v>32749.629999999997</v>
      </c>
    </row>
    <row r="24" spans="1:3" ht="27" customHeight="1" thickBot="1" x14ac:dyDescent="0.3">
      <c r="A24" s="1" t="s">
        <v>36</v>
      </c>
      <c r="B24" s="5">
        <v>3224</v>
      </c>
      <c r="C24" s="17">
        <f>220.39+7.3</f>
        <v>227.69</v>
      </c>
    </row>
    <row r="25" spans="1:3" ht="27" customHeight="1" thickBot="1" x14ac:dyDescent="0.3">
      <c r="A25" s="1" t="s">
        <v>37</v>
      </c>
      <c r="B25" s="5">
        <v>3225</v>
      </c>
      <c r="C25" s="17">
        <f>442.75+1451</f>
        <v>1893.75</v>
      </c>
    </row>
    <row r="26" spans="1:3" ht="27" customHeight="1" thickBot="1" x14ac:dyDescent="0.3">
      <c r="A26" s="1" t="s">
        <v>64</v>
      </c>
      <c r="B26" s="5">
        <v>3227</v>
      </c>
      <c r="C26" s="17">
        <v>0</v>
      </c>
    </row>
    <row r="27" spans="1:3" ht="27" customHeight="1" thickBot="1" x14ac:dyDescent="0.3">
      <c r="A27" s="1" t="s">
        <v>38</v>
      </c>
      <c r="B27" s="6">
        <v>323</v>
      </c>
      <c r="C27" s="21">
        <f>SUM(C28:C36)</f>
        <v>165271.93000000002</v>
      </c>
    </row>
    <row r="28" spans="1:3" ht="27" customHeight="1" thickBot="1" x14ac:dyDescent="0.3">
      <c r="A28" s="1" t="s">
        <v>39</v>
      </c>
      <c r="B28" s="5">
        <v>3231</v>
      </c>
      <c r="C28" s="17">
        <f>17429.19+29222.5</f>
        <v>46651.69</v>
      </c>
    </row>
    <row r="29" spans="1:3" ht="27" customHeight="1" thickBot="1" x14ac:dyDescent="0.3">
      <c r="A29" s="1" t="s">
        <v>40</v>
      </c>
      <c r="B29" s="5">
        <v>3232</v>
      </c>
      <c r="C29" s="17">
        <f>9447.79+7284.54</f>
        <v>16732.330000000002</v>
      </c>
    </row>
    <row r="30" spans="1:3" ht="27" customHeight="1" thickBot="1" x14ac:dyDescent="0.3">
      <c r="A30" s="1" t="s">
        <v>41</v>
      </c>
      <c r="B30" s="5">
        <v>3233</v>
      </c>
      <c r="C30" s="17">
        <v>3513.83</v>
      </c>
    </row>
    <row r="31" spans="1:3" ht="27" customHeight="1" thickBot="1" x14ac:dyDescent="0.3">
      <c r="A31" s="1" t="s">
        <v>42</v>
      </c>
      <c r="B31" s="5">
        <v>3234</v>
      </c>
      <c r="C31" s="17">
        <f>12971.77</f>
        <v>12971.77</v>
      </c>
    </row>
    <row r="32" spans="1:3" ht="27" customHeight="1" thickBot="1" x14ac:dyDescent="0.3">
      <c r="A32" s="1" t="s">
        <v>43</v>
      </c>
      <c r="B32" s="5">
        <v>3235</v>
      </c>
      <c r="C32" s="17">
        <f>58+42806.87</f>
        <v>42864.87</v>
      </c>
    </row>
    <row r="33" spans="1:3" ht="27" customHeight="1" thickBot="1" x14ac:dyDescent="0.3">
      <c r="A33" s="1" t="s">
        <v>44</v>
      </c>
      <c r="B33" s="5">
        <v>3236</v>
      </c>
      <c r="C33" s="17">
        <f>495</f>
        <v>495</v>
      </c>
    </row>
    <row r="34" spans="1:3" ht="27" customHeight="1" thickBot="1" x14ac:dyDescent="0.3">
      <c r="A34" s="1" t="s">
        <v>45</v>
      </c>
      <c r="B34" s="5">
        <v>3237</v>
      </c>
      <c r="C34" s="17">
        <f>1075</f>
        <v>1075</v>
      </c>
    </row>
    <row r="35" spans="1:3" ht="27" customHeight="1" thickBot="1" x14ac:dyDescent="0.3">
      <c r="A35" s="1" t="s">
        <v>46</v>
      </c>
      <c r="B35" s="5">
        <v>3238</v>
      </c>
      <c r="C35" s="17">
        <f>15614.88</f>
        <v>15614.88</v>
      </c>
    </row>
    <row r="36" spans="1:3" ht="27" customHeight="1" thickBot="1" x14ac:dyDescent="0.3">
      <c r="A36" s="1" t="s">
        <v>47</v>
      </c>
      <c r="B36" s="5">
        <v>3239</v>
      </c>
      <c r="C36" s="17">
        <f>885.64+24466.92</f>
        <v>25352.559999999998</v>
      </c>
    </row>
    <row r="37" spans="1:3" ht="27" customHeight="1" thickBot="1" x14ac:dyDescent="0.3">
      <c r="A37" s="1" t="s">
        <v>48</v>
      </c>
      <c r="B37" s="6">
        <v>329</v>
      </c>
      <c r="C37" s="21">
        <f>SUM(C38:C43)</f>
        <v>8356.9399999999987</v>
      </c>
    </row>
    <row r="38" spans="1:3" ht="27" customHeight="1" thickBot="1" x14ac:dyDescent="0.3">
      <c r="A38" s="1" t="s">
        <v>49</v>
      </c>
      <c r="B38" s="5">
        <v>3292</v>
      </c>
      <c r="C38" s="17">
        <v>4156.9399999999996</v>
      </c>
    </row>
    <row r="39" spans="1:3" ht="27" customHeight="1" thickBot="1" x14ac:dyDescent="0.3">
      <c r="A39" s="1" t="s">
        <v>62</v>
      </c>
      <c r="B39" s="5">
        <v>3293</v>
      </c>
      <c r="C39" s="17">
        <v>0</v>
      </c>
    </row>
    <row r="40" spans="1:3" ht="27" customHeight="1" thickBot="1" x14ac:dyDescent="0.3">
      <c r="A40" s="1" t="s">
        <v>63</v>
      </c>
      <c r="B40" s="5">
        <v>3294</v>
      </c>
      <c r="C40" s="17">
        <v>0</v>
      </c>
    </row>
    <row r="41" spans="1:3" ht="27" customHeight="1" thickBot="1" x14ac:dyDescent="0.3">
      <c r="A41" s="1" t="s">
        <v>50</v>
      </c>
      <c r="B41" s="5">
        <v>3295</v>
      </c>
      <c r="C41" s="17">
        <v>4200</v>
      </c>
    </row>
    <row r="42" spans="1:3" ht="27" customHeight="1" thickBot="1" x14ac:dyDescent="0.3">
      <c r="A42" s="1" t="s">
        <v>51</v>
      </c>
      <c r="B42" s="5">
        <v>3296</v>
      </c>
      <c r="C42" s="17">
        <v>0</v>
      </c>
    </row>
    <row r="43" spans="1:3" ht="27" customHeight="1" thickBot="1" x14ac:dyDescent="0.3">
      <c r="A43" s="1" t="s">
        <v>48</v>
      </c>
      <c r="B43" s="5">
        <v>3299</v>
      </c>
      <c r="C43" s="17">
        <v>0</v>
      </c>
    </row>
    <row r="44" spans="1:3" ht="27" customHeight="1" thickBot="1" x14ac:dyDescent="0.3">
      <c r="A44" s="1" t="s">
        <v>52</v>
      </c>
      <c r="B44" s="16">
        <v>34</v>
      </c>
      <c r="C44" s="22">
        <f>C45</f>
        <v>6903.66</v>
      </c>
    </row>
    <row r="45" spans="1:3" ht="27" customHeight="1" thickBot="1" x14ac:dyDescent="0.3">
      <c r="A45" s="1" t="s">
        <v>53</v>
      </c>
      <c r="B45" s="6">
        <v>343</v>
      </c>
      <c r="C45" s="21">
        <f>SUM(C46:C48)</f>
        <v>6903.66</v>
      </c>
    </row>
    <row r="46" spans="1:3" ht="27" customHeight="1" thickBot="1" x14ac:dyDescent="0.3">
      <c r="A46" s="14" t="s">
        <v>54</v>
      </c>
      <c r="B46" s="5">
        <v>3431</v>
      </c>
      <c r="C46" s="23">
        <v>6903.66</v>
      </c>
    </row>
    <row r="47" spans="1:3" ht="27" customHeight="1" thickBot="1" x14ac:dyDescent="0.3">
      <c r="A47" s="1" t="s">
        <v>55</v>
      </c>
      <c r="B47" s="5">
        <v>3433</v>
      </c>
      <c r="C47" s="17">
        <v>0</v>
      </c>
    </row>
    <row r="48" spans="1:3" ht="27" customHeight="1" thickBot="1" x14ac:dyDescent="0.3">
      <c r="A48" s="1" t="s">
        <v>56</v>
      </c>
      <c r="B48" s="5">
        <v>3434</v>
      </c>
      <c r="C48" s="17">
        <v>0</v>
      </c>
    </row>
    <row r="49" spans="1:3" ht="30.75" customHeight="1" thickBot="1" x14ac:dyDescent="0.3">
      <c r="A49" s="29" t="s">
        <v>57</v>
      </c>
      <c r="B49" s="30"/>
      <c r="C49" s="31">
        <f>C50</f>
        <v>1592674</v>
      </c>
    </row>
    <row r="50" spans="1:3" ht="30.75" customHeight="1" thickBot="1" x14ac:dyDescent="0.3">
      <c r="A50" s="1" t="s">
        <v>58</v>
      </c>
      <c r="B50" s="2"/>
      <c r="C50" s="17">
        <v>1592674</v>
      </c>
    </row>
    <row r="51" spans="1:3" ht="30.75" customHeight="1" thickBot="1" x14ac:dyDescent="0.3">
      <c r="A51" s="29" t="s">
        <v>59</v>
      </c>
      <c r="B51" s="30"/>
      <c r="C51" s="31">
        <f>C49-C9</f>
        <v>-382265.36999999965</v>
      </c>
    </row>
  </sheetData>
  <sheetProtection algorithmName="SHA-512" hashValue="FSIK0F7DQ+41se2HpSgZsTDMGAP677/JR81ghjUzKIlgMPdy1h9nDoU4/QesPwSE0xdyv/qbLaAR70h3GiCjTg==" saltValue="G14jPP40V3Dbn7BbYFrO9g==" spinCount="100000" sheet="1" objects="1" scenarios="1"/>
  <protectedRanges>
    <protectedRange sqref="C4:C7 C11:C13 C16:C19 C21:C26 C28:C36 C38:C43 C46:C48 C50" name="Raspon1"/>
  </protectedRanges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Referentna stranica</vt:lpstr>
      <vt:lpstr>FINANCIJSKI IZVJEŠTAJ</vt:lpstr>
      <vt:lpstr>'Referentna stranica'!Podrucje_ispisa</vt:lpstr>
    </vt:vector>
  </TitlesOfParts>
  <Company>Ministarstvo pravosuđa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Koprivc</dc:creator>
  <cp:lastModifiedBy>Ljilja</cp:lastModifiedBy>
  <cp:lastPrinted>2024-02-08T08:58:23Z</cp:lastPrinted>
  <dcterms:created xsi:type="dcterms:W3CDTF">2021-10-26T11:12:02Z</dcterms:created>
  <dcterms:modified xsi:type="dcterms:W3CDTF">2024-02-08T08:58:42Z</dcterms:modified>
</cp:coreProperties>
</file>